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575" windowHeight="6480" activeTab="2"/>
  </bookViews>
  <sheets>
    <sheet name="LPAssessment" sheetId="1" r:id="rId1"/>
    <sheet name="PeerTeach" sheetId="2" r:id="rId2"/>
    <sheet name="Curriculum" sheetId="3" r:id="rId3"/>
  </sheets>
  <definedNames>
    <definedName name="_xlnm.Print_Area" localSheetId="2">'Curriculum'!$A$1:$E$39</definedName>
    <definedName name="_xlnm.Print_Area" localSheetId="1">'PeerTeach'!$A$1:$G$28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<sst xmlns="http://schemas.openxmlformats.org/spreadsheetml/2006/main" count="149" uniqueCount="111">
  <si>
    <t>HPS 3550 Curriculum Assessment</t>
  </si>
  <si>
    <t>NAME:</t>
  </si>
  <si>
    <t>Grade:</t>
  </si>
  <si>
    <t>SCORE</t>
  </si>
  <si>
    <t>School’s HPE Philosophy</t>
  </si>
  <si>
    <t>PE &amp; “Total School” Experience</t>
  </si>
  <si>
    <t>General Goals of PE Curriculum</t>
  </si>
  <si>
    <t>Specific Objectives of the PE Curriculum</t>
  </si>
  <si>
    <t>Variety of Activities Presented for 1 Year</t>
  </si>
  <si>
    <t>Time Allocated for Each Activity</t>
  </si>
  <si>
    <t>Completed Unit</t>
  </si>
  <si>
    <t>Lesson Plans for Assigned Unit</t>
  </si>
  <si>
    <t>Suggested Teaching Methods for Units</t>
  </si>
  <si>
    <t>Suggestions for Motivation</t>
  </si>
  <si>
    <t>Evaluation Techniques Used</t>
  </si>
  <si>
    <t>References Used</t>
  </si>
  <si>
    <t>NASPE Standards Referenced</t>
  </si>
  <si>
    <t>TOTAL</t>
  </si>
  <si>
    <t>Below Average</t>
  </si>
  <si>
    <t>Not Shown</t>
  </si>
  <si>
    <t>No ref</t>
  </si>
  <si>
    <t>HPS 3550 Peer Teaching Assessment</t>
  </si>
  <si>
    <t xml:space="preserve">Teaching Style: </t>
  </si>
  <si>
    <t>Area Prepared in Advance</t>
  </si>
  <si>
    <t>Equipment Ready to Use</t>
  </si>
  <si>
    <t>Demonstration of Activity</t>
  </si>
  <si>
    <t>Explanation of Expectation(s)</t>
  </si>
  <si>
    <t>Task Sheet Appropriate for Teaching Style</t>
  </si>
  <si>
    <t>Followed Style’s Key Points</t>
  </si>
  <si>
    <t>Safety Considerations Explained</t>
  </si>
  <si>
    <t>Circulated on Perimeter</t>
  </si>
  <si>
    <t>Interacted with Each Group</t>
  </si>
  <si>
    <t>Provided Appropriate Feedback</t>
  </si>
  <si>
    <t>Use of Questions or Inquiry Skills</t>
  </si>
  <si>
    <t>Addressed “Problems”</t>
  </si>
  <si>
    <t>Completed On-Time</t>
  </si>
  <si>
    <t>Provided Summary</t>
  </si>
  <si>
    <t>HPS 3550 Lesson Plan Assessment</t>
  </si>
  <si>
    <t>Plan for # of Students</t>
  </si>
  <si>
    <t>Areas set up in advance</t>
  </si>
  <si>
    <t>Objectives for 3 Domains Identified</t>
  </si>
  <si>
    <t>Could increase the number of objectives</t>
  </si>
  <si>
    <t>Referenced QCCs</t>
  </si>
  <si>
    <t>Equipment Needs Identified</t>
  </si>
  <si>
    <t>Facility Needs Identified</t>
  </si>
  <si>
    <t>Time Allocation</t>
  </si>
  <si>
    <t xml:space="preserve">Management Considerations </t>
  </si>
  <si>
    <t>Safety Considerations Identified</t>
  </si>
  <si>
    <t>Activity/Skills Identified</t>
  </si>
  <si>
    <t>Pairing or Grouping Considered</t>
  </si>
  <si>
    <t>Demonstration Prepared</t>
  </si>
  <si>
    <t>T demo - in middle - hard to hear from back</t>
  </si>
  <si>
    <t>Explanation of What's Expected</t>
  </si>
  <si>
    <t>Activity/Skills Sequenced</t>
  </si>
  <si>
    <t>Logical progression for the day</t>
  </si>
  <si>
    <t>Drills Associated with Activity</t>
  </si>
  <si>
    <t>Task Sheet Utilized</t>
  </si>
  <si>
    <t>Skill Analysis by Teacher or Students</t>
  </si>
  <si>
    <t>Teaching Cues (Verbal, Visual, Tactile)</t>
  </si>
  <si>
    <t>Feedback/Correction(s) Provided</t>
  </si>
  <si>
    <t>Provided + feedback</t>
  </si>
  <si>
    <t>Planned for Individual Differences</t>
  </si>
  <si>
    <t>Class Organization</t>
  </si>
  <si>
    <t>Well organized - could have had more separation</t>
  </si>
  <si>
    <t>Checked for Progress/Problems</t>
  </si>
  <si>
    <t>Rotated to diff. groups</t>
  </si>
  <si>
    <t>Culminating Activities/Closure</t>
  </si>
  <si>
    <t>?s asked at end for summary</t>
  </si>
  <si>
    <t>Overall Professional Appearance</t>
  </si>
  <si>
    <t>Overall Communication with Class</t>
  </si>
  <si>
    <t>Hard to hear when back was turned to 1/2 of class</t>
  </si>
  <si>
    <t>Maintained Students' Attention</t>
  </si>
  <si>
    <t>Supplemental References Identified</t>
  </si>
  <si>
    <t>Could be more current</t>
  </si>
  <si>
    <t>None</t>
  </si>
  <si>
    <t>%</t>
  </si>
  <si>
    <t>Total</t>
  </si>
  <si>
    <t>=90%</t>
  </si>
  <si>
    <t>=80%</t>
  </si>
  <si>
    <t>=70%</t>
  </si>
  <si>
    <t>=60%</t>
  </si>
  <si>
    <t>TARGET</t>
  </si>
  <si>
    <t>ACCEPTABLE</t>
  </si>
  <si>
    <t>UNACCEPTABLE</t>
  </si>
  <si>
    <t>81=75%</t>
  </si>
  <si>
    <t>75%=39</t>
  </si>
  <si>
    <t>&gt;87%</t>
  </si>
  <si>
    <t>&gt;77%</t>
  </si>
  <si>
    <t>&lt;76%</t>
  </si>
  <si>
    <t>Name:</t>
  </si>
  <si>
    <t>All set up in advance</t>
  </si>
  <si>
    <t>?s asked for review</t>
  </si>
  <si>
    <t>Stressed safety but some stations too close</t>
  </si>
  <si>
    <t>Could be more on perimeter</t>
  </si>
  <si>
    <t>BB - Dribbling</t>
  </si>
  <si>
    <t>Reciprocal</t>
  </si>
  <si>
    <t>Stations prepared in advance</t>
  </si>
  <si>
    <t>S demo; Not all stations demoed</t>
  </si>
  <si>
    <t>Style not fully explained - more "practice style"</t>
  </si>
  <si>
    <t>Qualtity/Quality not on task sheet</t>
  </si>
  <si>
    <t>Lost 1 student at start - left class</t>
  </si>
  <si>
    <t>Provided + feedback but to "doers"</t>
  </si>
  <si>
    <t>Roles of doers/observers not explained</t>
  </si>
  <si>
    <t>Needed whistle for attention</t>
  </si>
  <si>
    <t>HS</t>
  </si>
  <si>
    <t>Could have explained the "roles/resp" better</t>
  </si>
  <si>
    <t>Observers not addressed</t>
  </si>
  <si>
    <t>? To observers?</t>
  </si>
  <si>
    <t>No task sheet</t>
  </si>
  <si>
    <t>Grouped by T</t>
  </si>
  <si>
    <t>QCCs stated in full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</si>
</sst>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Helv"/>
      <family val="0"/>
    </font>
    <font>
      <sz val="8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 quotePrefix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 quotePrefix="1">
      <alignment horizontal="center" vertical="top" wrapText="1"/>
    </xf>
    <xf numFmtId="165" fontId="1" fillId="0" borderId="6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0" fillId="0" borderId="3" xfId="0" applyBorder="1" applyAlignment="1">
      <alignment/>
    </xf>
    <xf numFmtId="0" fontId="6" fillId="0" borderId="5" xfId="0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5" fillId="0" borderId="7" xfId="0" applyFont="1" applyBorder="1" applyAlignment="1" applyProtection="1">
      <alignment horizontal="center"/>
      <protection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8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 quotePrefix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right" vertical="center" wrapText="1"/>
    </xf>
    <xf numFmtId="165" fontId="1" fillId="0" borderId="3" xfId="0" applyNumberFormat="1" applyFont="1" applyBorder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0" fontId="7" fillId="0" borderId="7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1" fillId="0" borderId="0" xfId="0" applyFont="1" applyAlignment="1">
      <alignment horizontal="right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H40"/>
  <sheetViews>
    <sheetView workbookViewId="0" topLeftCell="A1">
      <selection activeCell="G4" sqref="G4"/>
    </sheetView>
  </sheetViews>
  <sheetFormatPr defaultColWidth="9.140625" defaultRowHeight="12.75"/>
  <cols>
    <col min="1" max="1" width="6.8515625" style="0" customWidth="1"/>
    <col min="2" max="2" width="41.8515625" style="0" customWidth="1"/>
    <col min="3" max="3" width="13.421875" style="0" customWidth="1"/>
  </cols>
  <sheetData>
    <row r="1" spans="1:6" ht="15.75">
      <c r="A1" s="42" t="s">
        <v>37</v>
      </c>
      <c r="B1" s="42"/>
      <c r="C1" s="42"/>
      <c r="D1" s="42"/>
      <c r="E1" s="42"/>
      <c r="F1" s="42"/>
    </row>
    <row r="2" ht="15.75">
      <c r="B2" s="1"/>
    </row>
    <row r="3" spans="1:6" ht="15.75">
      <c r="A3" s="35" t="s">
        <v>1</v>
      </c>
      <c r="B3" s="3"/>
      <c r="C3" s="45" t="s">
        <v>22</v>
      </c>
      <c r="D3" s="45"/>
      <c r="E3" s="3" t="s">
        <v>95</v>
      </c>
      <c r="F3" s="25"/>
    </row>
    <row r="4" ht="16.5" thickBot="1">
      <c r="B4" s="1" t="s">
        <v>94</v>
      </c>
    </row>
    <row r="5" spans="1:3" ht="20.25" customHeight="1" thickBot="1">
      <c r="A5" s="26"/>
      <c r="B5" s="20"/>
      <c r="C5" s="21" t="s">
        <v>3</v>
      </c>
    </row>
    <row r="6" spans="1:4" ht="16.5" thickBot="1">
      <c r="A6" s="11">
        <v>1</v>
      </c>
      <c r="B6" s="12" t="s">
        <v>38</v>
      </c>
      <c r="C6" s="22">
        <v>4</v>
      </c>
      <c r="D6" t="s">
        <v>39</v>
      </c>
    </row>
    <row r="7" spans="1:4" ht="15.75" customHeight="1" thickBot="1">
      <c r="A7" s="11">
        <v>2</v>
      </c>
      <c r="B7" s="12" t="s">
        <v>40</v>
      </c>
      <c r="C7" s="22">
        <v>4</v>
      </c>
      <c r="D7" t="s">
        <v>41</v>
      </c>
    </row>
    <row r="8" spans="1:4" ht="16.5" thickBot="1">
      <c r="A8" s="11">
        <v>3</v>
      </c>
      <c r="B8" s="12" t="s">
        <v>42</v>
      </c>
      <c r="C8" s="22">
        <v>4</v>
      </c>
      <c r="D8" t="s">
        <v>110</v>
      </c>
    </row>
    <row r="9" spans="1:3" ht="16.5" thickBot="1">
      <c r="A9" s="11">
        <v>4</v>
      </c>
      <c r="B9" s="12" t="s">
        <v>43</v>
      </c>
      <c r="C9" s="22">
        <v>4</v>
      </c>
    </row>
    <row r="10" spans="1:3" ht="16.5" thickBot="1">
      <c r="A10" s="11">
        <v>5</v>
      </c>
      <c r="B10" s="12" t="s">
        <v>44</v>
      </c>
      <c r="C10" s="22">
        <v>4</v>
      </c>
    </row>
    <row r="11" spans="1:3" ht="16.5" thickBot="1">
      <c r="A11" s="11">
        <v>6</v>
      </c>
      <c r="B11" s="12" t="s">
        <v>45</v>
      </c>
      <c r="C11" s="22">
        <v>4</v>
      </c>
    </row>
    <row r="12" spans="1:3" ht="16.5" thickBot="1">
      <c r="A12" s="11">
        <v>7</v>
      </c>
      <c r="B12" s="12" t="s">
        <v>46</v>
      </c>
      <c r="C12" s="22">
        <v>4</v>
      </c>
    </row>
    <row r="13" spans="1:3" ht="16.5" thickBot="1">
      <c r="A13" s="11">
        <v>8</v>
      </c>
      <c r="B13" s="12" t="s">
        <v>47</v>
      </c>
      <c r="C13" s="22">
        <v>4</v>
      </c>
    </row>
    <row r="14" spans="1:3" ht="16.5" thickBot="1">
      <c r="A14" s="11">
        <v>9</v>
      </c>
      <c r="B14" s="12" t="s">
        <v>48</v>
      </c>
      <c r="C14" s="22">
        <v>4</v>
      </c>
    </row>
    <row r="15" spans="1:4" ht="16.5" thickBot="1">
      <c r="A15" s="11">
        <v>10</v>
      </c>
      <c r="B15" s="12" t="s">
        <v>49</v>
      </c>
      <c r="C15" s="22">
        <v>4</v>
      </c>
      <c r="D15" t="s">
        <v>109</v>
      </c>
    </row>
    <row r="16" spans="1:4" ht="16.5" thickBot="1">
      <c r="A16" s="11">
        <v>11</v>
      </c>
      <c r="B16" s="12" t="s">
        <v>50</v>
      </c>
      <c r="C16" s="22">
        <v>3</v>
      </c>
      <c r="D16" t="s">
        <v>51</v>
      </c>
    </row>
    <row r="17" spans="1:4" ht="16.5" thickBot="1">
      <c r="A17" s="11">
        <v>12</v>
      </c>
      <c r="B17" s="12" t="s">
        <v>52</v>
      </c>
      <c r="C17" s="22">
        <v>2</v>
      </c>
      <c r="D17" t="s">
        <v>105</v>
      </c>
    </row>
    <row r="18" spans="1:4" ht="16.5" thickBot="1">
      <c r="A18" s="11">
        <v>13</v>
      </c>
      <c r="B18" s="12" t="s">
        <v>53</v>
      </c>
      <c r="C18" s="22">
        <v>4</v>
      </c>
      <c r="D18" t="s">
        <v>54</v>
      </c>
    </row>
    <row r="19" spans="1:3" ht="16.5" thickBot="1">
      <c r="A19" s="11">
        <v>14</v>
      </c>
      <c r="B19" s="12" t="s">
        <v>55</v>
      </c>
      <c r="C19" s="22">
        <v>4</v>
      </c>
    </row>
    <row r="20" spans="1:4" ht="16.5" thickBot="1">
      <c r="A20" s="11">
        <v>15</v>
      </c>
      <c r="B20" s="12" t="s">
        <v>56</v>
      </c>
      <c r="C20" s="22">
        <v>0</v>
      </c>
      <c r="D20" t="s">
        <v>108</v>
      </c>
    </row>
    <row r="21" spans="1:3" ht="16.5" thickBot="1">
      <c r="A21" s="11">
        <v>16</v>
      </c>
      <c r="B21" s="27" t="s">
        <v>57</v>
      </c>
      <c r="C21" s="22">
        <v>3</v>
      </c>
    </row>
    <row r="22" spans="1:4" ht="18" customHeight="1" thickBot="1">
      <c r="A22" s="11">
        <v>17</v>
      </c>
      <c r="B22" s="27" t="s">
        <v>58</v>
      </c>
      <c r="C22" s="22">
        <v>2</v>
      </c>
      <c r="D22" t="s">
        <v>106</v>
      </c>
    </row>
    <row r="23" spans="1:4" ht="16.5" thickBot="1">
      <c r="A23" s="11">
        <v>18</v>
      </c>
      <c r="B23" s="12" t="s">
        <v>59</v>
      </c>
      <c r="C23" s="22">
        <v>4</v>
      </c>
      <c r="D23" t="s">
        <v>60</v>
      </c>
    </row>
    <row r="24" spans="1:4" ht="16.5" thickBot="1">
      <c r="A24" s="11">
        <v>19</v>
      </c>
      <c r="B24" s="12" t="s">
        <v>33</v>
      </c>
      <c r="C24" s="22">
        <v>1</v>
      </c>
      <c r="D24" t="s">
        <v>107</v>
      </c>
    </row>
    <row r="25" spans="1:3" ht="16.5" thickBot="1">
      <c r="A25" s="11">
        <v>20</v>
      </c>
      <c r="B25" s="12" t="s">
        <v>61</v>
      </c>
      <c r="C25" s="22">
        <v>3</v>
      </c>
    </row>
    <row r="26" spans="1:4" ht="16.5" thickBot="1">
      <c r="A26" s="11">
        <v>21</v>
      </c>
      <c r="B26" s="12" t="s">
        <v>62</v>
      </c>
      <c r="C26" s="22">
        <v>4</v>
      </c>
      <c r="D26" t="s">
        <v>63</v>
      </c>
    </row>
    <row r="27" spans="1:4" ht="16.5" thickBot="1">
      <c r="A27" s="11">
        <v>22</v>
      </c>
      <c r="B27" s="12" t="s">
        <v>64</v>
      </c>
      <c r="C27" s="22">
        <v>4</v>
      </c>
      <c r="D27" t="s">
        <v>65</v>
      </c>
    </row>
    <row r="28" spans="1:4" ht="16.5" thickBot="1">
      <c r="A28" s="11">
        <v>23</v>
      </c>
      <c r="B28" s="12" t="s">
        <v>66</v>
      </c>
      <c r="C28" s="22">
        <v>4</v>
      </c>
      <c r="D28" t="s">
        <v>67</v>
      </c>
    </row>
    <row r="29" spans="1:3" ht="16.5" thickBot="1">
      <c r="A29" s="11">
        <v>24</v>
      </c>
      <c r="B29" s="12" t="s">
        <v>68</v>
      </c>
      <c r="C29" s="22">
        <v>4</v>
      </c>
    </row>
    <row r="30" spans="1:4" ht="18" customHeight="1" thickBot="1">
      <c r="A30" s="11">
        <v>25</v>
      </c>
      <c r="B30" s="12" t="s">
        <v>69</v>
      </c>
      <c r="C30" s="22">
        <v>3</v>
      </c>
      <c r="D30" t="s">
        <v>70</v>
      </c>
    </row>
    <row r="31" spans="1:3" ht="16.5" thickBot="1">
      <c r="A31" s="11">
        <v>26</v>
      </c>
      <c r="B31" s="12" t="s">
        <v>71</v>
      </c>
      <c r="C31" s="22">
        <v>4</v>
      </c>
    </row>
    <row r="32" spans="1:4" ht="18" customHeight="1" thickBot="1">
      <c r="A32" s="11">
        <v>27</v>
      </c>
      <c r="B32" s="12" t="s">
        <v>72</v>
      </c>
      <c r="C32" s="22">
        <v>4</v>
      </c>
      <c r="D32" t="s">
        <v>73</v>
      </c>
    </row>
    <row r="33" spans="2:5" ht="16.5" thickBot="1">
      <c r="B33" s="12" t="s">
        <v>17</v>
      </c>
      <c r="C33" s="24">
        <f>(SUM(C6:C32))/108</f>
        <v>0.8611111111111112</v>
      </c>
      <c r="D33" s="43" t="str">
        <f>IF(C33&gt;=0.869,"TARGET",IF(C33&gt;=0.769,"ACCEPTABLE",IF(C33&gt;=0.768,"UNACCEPTABLE",IF(C33&gt;=0.76,"UNACCEPTABLE",IF(C33&lt;=0.74,"UNACCEPTABLE"," ")))))</f>
        <v>ACCEPTABLE</v>
      </c>
      <c r="E33" s="44"/>
    </row>
    <row r="34" spans="2:5" ht="15.75" thickBot="1">
      <c r="B34" s="25"/>
      <c r="D34" s="30" t="s">
        <v>76</v>
      </c>
      <c r="E34" s="30" t="s">
        <v>75</v>
      </c>
    </row>
    <row r="35" spans="2:8" ht="16.5" thickBot="1">
      <c r="B35" s="18" t="s">
        <v>81</v>
      </c>
      <c r="C35" s="19">
        <v>4</v>
      </c>
      <c r="D35" s="29">
        <f>27*4</f>
        <v>108</v>
      </c>
      <c r="E35" s="31">
        <f>0.9*108</f>
        <v>97.2</v>
      </c>
      <c r="F35" s="28" t="s">
        <v>77</v>
      </c>
      <c r="H35" s="28" t="s">
        <v>86</v>
      </c>
    </row>
    <row r="36" spans="2:8" ht="16.5" thickBot="1">
      <c r="B36" s="18" t="s">
        <v>82</v>
      </c>
      <c r="C36" s="19">
        <v>3</v>
      </c>
      <c r="D36" s="29">
        <f>27*3</f>
        <v>81</v>
      </c>
      <c r="E36" s="31">
        <f>0.8*108</f>
        <v>86.4</v>
      </c>
      <c r="F36" s="28" t="s">
        <v>78</v>
      </c>
      <c r="G36" s="28" t="s">
        <v>84</v>
      </c>
      <c r="H36" s="28" t="s">
        <v>87</v>
      </c>
    </row>
    <row r="37" spans="2:8" ht="16.5" thickBot="1">
      <c r="B37" s="18" t="s">
        <v>83</v>
      </c>
      <c r="C37" s="19">
        <v>2</v>
      </c>
      <c r="D37" s="29">
        <f>27*2</f>
        <v>54</v>
      </c>
      <c r="E37" s="31">
        <f>0.7*108</f>
        <v>75.6</v>
      </c>
      <c r="F37" s="28" t="s">
        <v>79</v>
      </c>
      <c r="H37" s="28" t="s">
        <v>88</v>
      </c>
    </row>
    <row r="38" spans="2:6" ht="16.5" thickBot="1">
      <c r="B38" s="18" t="s">
        <v>18</v>
      </c>
      <c r="C38" s="19">
        <v>1</v>
      </c>
      <c r="D38" s="29">
        <f>27*1</f>
        <v>27</v>
      </c>
      <c r="E38" s="31">
        <f>0.6*108</f>
        <v>64.8</v>
      </c>
      <c r="F38" s="28" t="s">
        <v>80</v>
      </c>
    </row>
    <row r="39" spans="2:7" ht="16.5" thickBot="1">
      <c r="B39" s="18" t="s">
        <v>19</v>
      </c>
      <c r="C39" s="19">
        <v>0</v>
      </c>
      <c r="G39" s="28"/>
    </row>
    <row r="40" ht="15">
      <c r="B40" s="25"/>
    </row>
  </sheetData>
  <mergeCells count="3">
    <mergeCell ref="A1:F1"/>
    <mergeCell ref="D33:E33"/>
    <mergeCell ref="C3:D3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F35"/>
  <sheetViews>
    <sheetView workbookViewId="0" topLeftCell="A1">
      <selection activeCell="B3" sqref="B3"/>
    </sheetView>
  </sheetViews>
  <sheetFormatPr defaultColWidth="9.140625" defaultRowHeight="12.75"/>
  <cols>
    <col min="1" max="1" width="6.421875" style="0" customWidth="1"/>
    <col min="2" max="2" width="48.7109375" style="0" customWidth="1"/>
    <col min="3" max="3" width="13.28125" style="0" customWidth="1"/>
  </cols>
  <sheetData>
    <row r="1" spans="1:6" ht="15.75">
      <c r="A1" s="46" t="s">
        <v>21</v>
      </c>
      <c r="B1" s="46"/>
      <c r="C1" s="46"/>
      <c r="D1" s="46"/>
      <c r="E1" s="46"/>
      <c r="F1" s="46"/>
    </row>
    <row r="2" ht="15.75">
      <c r="B2" s="1"/>
    </row>
    <row r="3" spans="1:6" ht="15.75">
      <c r="A3" s="35" t="s">
        <v>89</v>
      </c>
      <c r="B3" s="1">
        <f>LPAssessment!B3</f>
        <v>0</v>
      </c>
      <c r="C3" s="45" t="s">
        <v>22</v>
      </c>
      <c r="D3" s="45"/>
      <c r="E3" s="47" t="str">
        <f>LPAssessment!E3</f>
        <v>Reciprocal</v>
      </c>
      <c r="F3" s="47"/>
    </row>
    <row r="4" ht="16.5" thickBot="1">
      <c r="B4" s="1" t="str">
        <f>LPAssessment!B4</f>
        <v>BB - Dribbling</v>
      </c>
    </row>
    <row r="5" spans="2:3" ht="16.5" thickBot="1">
      <c r="B5" s="20"/>
      <c r="C5" s="21" t="s">
        <v>3</v>
      </c>
    </row>
    <row r="6" spans="1:4" ht="16.5" thickBot="1">
      <c r="A6" s="11">
        <v>1</v>
      </c>
      <c r="B6" s="12" t="s">
        <v>23</v>
      </c>
      <c r="C6" s="22">
        <v>4</v>
      </c>
      <c r="D6" t="s">
        <v>90</v>
      </c>
    </row>
    <row r="7" spans="1:4" ht="16.5" thickBot="1">
      <c r="A7" s="11">
        <v>2</v>
      </c>
      <c r="B7" s="12" t="s">
        <v>24</v>
      </c>
      <c r="C7" s="22">
        <v>4</v>
      </c>
      <c r="D7" t="s">
        <v>96</v>
      </c>
    </row>
    <row r="8" spans="1:4" ht="16.5" thickBot="1">
      <c r="A8" s="11">
        <v>3</v>
      </c>
      <c r="B8" s="12" t="s">
        <v>25</v>
      </c>
      <c r="C8" s="22">
        <v>2</v>
      </c>
      <c r="D8" t="s">
        <v>97</v>
      </c>
    </row>
    <row r="9" spans="1:4" ht="16.5" thickBot="1">
      <c r="A9" s="11">
        <v>4</v>
      </c>
      <c r="B9" s="12" t="s">
        <v>26</v>
      </c>
      <c r="C9" s="22">
        <v>2</v>
      </c>
      <c r="D9" t="s">
        <v>98</v>
      </c>
    </row>
    <row r="10" spans="1:4" ht="16.5" thickBot="1">
      <c r="A10" s="11">
        <v>5</v>
      </c>
      <c r="B10" s="12" t="s">
        <v>27</v>
      </c>
      <c r="C10" s="23">
        <v>2</v>
      </c>
      <c r="D10" t="s">
        <v>99</v>
      </c>
    </row>
    <row r="11" spans="1:4" ht="16.5" thickBot="1">
      <c r="A11" s="11">
        <v>6</v>
      </c>
      <c r="B11" s="12" t="s">
        <v>28</v>
      </c>
      <c r="C11" s="22">
        <v>2</v>
      </c>
      <c r="D11" t="s">
        <v>102</v>
      </c>
    </row>
    <row r="12" spans="1:4" ht="16.5" thickBot="1">
      <c r="A12" s="11">
        <v>7</v>
      </c>
      <c r="B12" s="12" t="s">
        <v>29</v>
      </c>
      <c r="C12" s="23">
        <v>3</v>
      </c>
      <c r="D12" t="s">
        <v>92</v>
      </c>
    </row>
    <row r="13" spans="1:4" ht="16.5" thickBot="1">
      <c r="A13" s="11">
        <v>8</v>
      </c>
      <c r="B13" s="12" t="s">
        <v>30</v>
      </c>
      <c r="C13" s="22">
        <v>3</v>
      </c>
      <c r="D13" t="s">
        <v>93</v>
      </c>
    </row>
    <row r="14" spans="1:4" ht="16.5" thickBot="1">
      <c r="A14" s="11">
        <v>9</v>
      </c>
      <c r="B14" s="12" t="s">
        <v>31</v>
      </c>
      <c r="C14" s="22">
        <v>3</v>
      </c>
      <c r="D14" t="s">
        <v>103</v>
      </c>
    </row>
    <row r="15" spans="1:4" ht="16.5" thickBot="1">
      <c r="A15" s="11">
        <v>10</v>
      </c>
      <c r="B15" s="12" t="s">
        <v>32</v>
      </c>
      <c r="C15" s="22">
        <v>3</v>
      </c>
      <c r="D15" t="s">
        <v>101</v>
      </c>
    </row>
    <row r="16" spans="1:3" ht="16.5" thickBot="1">
      <c r="A16" s="11">
        <v>11</v>
      </c>
      <c r="B16" s="12" t="s">
        <v>33</v>
      </c>
      <c r="C16" s="22">
        <v>3</v>
      </c>
    </row>
    <row r="17" spans="1:4" ht="16.5" thickBot="1">
      <c r="A17" s="11">
        <v>12</v>
      </c>
      <c r="B17" s="12" t="s">
        <v>34</v>
      </c>
      <c r="C17" s="22">
        <v>2</v>
      </c>
      <c r="D17" t="s">
        <v>100</v>
      </c>
    </row>
    <row r="18" spans="1:3" ht="16.5" thickBot="1">
      <c r="A18" s="11">
        <v>13</v>
      </c>
      <c r="B18" s="12" t="s">
        <v>35</v>
      </c>
      <c r="C18" s="22">
        <v>4</v>
      </c>
    </row>
    <row r="19" spans="1:4" ht="16.5" thickBot="1">
      <c r="A19" s="11">
        <v>14</v>
      </c>
      <c r="B19" s="12" t="s">
        <v>36</v>
      </c>
      <c r="C19" s="22">
        <v>4</v>
      </c>
      <c r="D19" t="s">
        <v>91</v>
      </c>
    </row>
    <row r="20" spans="1:3" ht="16.5" thickBot="1">
      <c r="A20" s="39"/>
      <c r="B20" s="40" t="s">
        <v>17</v>
      </c>
      <c r="C20" s="22">
        <f>SUM(C6:C19)</f>
        <v>41</v>
      </c>
    </row>
    <row r="21" spans="3:5" ht="16.5" thickBot="1">
      <c r="C21" s="41">
        <f>SUM(C6:C19)/56</f>
        <v>0.7321428571428571</v>
      </c>
      <c r="D21" s="44" t="str">
        <f>IF(C21&gt;=0.869,"TARGET",IF(C21&gt;=0.769,"ACCEPTABLE",IF(C21&gt;=0.768,"UNACCEPTABLE",IF(C21&gt;=0.76,"UNACCEPTABLE",IF(C21&lt;=0.74,"UNACCEPTABLE"," ")))))</f>
        <v>UNACCEPTABLE</v>
      </c>
      <c r="E21" s="44"/>
    </row>
    <row r="22" ht="15.75" thickBot="1">
      <c r="B22" s="25"/>
    </row>
    <row r="23" spans="2:3" ht="16.5" thickBot="1">
      <c r="B23" s="36" t="s">
        <v>81</v>
      </c>
      <c r="C23" s="38" t="s">
        <v>86</v>
      </c>
    </row>
    <row r="24" spans="2:5" ht="16.5" thickBot="1">
      <c r="B24" s="36" t="s">
        <v>82</v>
      </c>
      <c r="C24" s="38" t="s">
        <v>87</v>
      </c>
      <c r="E24" s="34"/>
    </row>
    <row r="25" spans="2:3" ht="16.5" thickBot="1">
      <c r="B25" s="36" t="s">
        <v>83</v>
      </c>
      <c r="C25" s="38" t="s">
        <v>88</v>
      </c>
    </row>
    <row r="26" spans="2:3" ht="16.5" thickBot="1">
      <c r="B26" s="18" t="s">
        <v>18</v>
      </c>
      <c r="C26" s="37">
        <v>1</v>
      </c>
    </row>
    <row r="27" spans="2:3" ht="16.5" thickBot="1">
      <c r="B27" s="18" t="s">
        <v>19</v>
      </c>
      <c r="C27" s="19">
        <v>0</v>
      </c>
    </row>
    <row r="28" ht="15">
      <c r="B28" s="25"/>
    </row>
    <row r="29" spans="2:3" ht="12.75">
      <c r="B29" s="32" t="s">
        <v>76</v>
      </c>
      <c r="C29" s="29" t="s">
        <v>75</v>
      </c>
    </row>
    <row r="30" spans="2:5" ht="12.75">
      <c r="B30" s="32">
        <f>4*14</f>
        <v>56</v>
      </c>
      <c r="C30" s="32">
        <f>0.9*56</f>
        <v>50.4</v>
      </c>
      <c r="D30" s="28" t="s">
        <v>77</v>
      </c>
      <c r="E30" s="28" t="s">
        <v>86</v>
      </c>
    </row>
    <row r="31" spans="2:5" ht="12.75">
      <c r="B31" s="32">
        <f>3*14</f>
        <v>42</v>
      </c>
      <c r="C31" s="32">
        <f>0.8*56</f>
        <v>44.800000000000004</v>
      </c>
      <c r="D31" s="28" t="s">
        <v>78</v>
      </c>
      <c r="E31" s="28" t="s">
        <v>87</v>
      </c>
    </row>
    <row r="32" spans="2:5" ht="12.75">
      <c r="B32" s="32">
        <f>2*14</f>
        <v>28</v>
      </c>
      <c r="C32" s="32">
        <f>0.7*56</f>
        <v>39.199999999999996</v>
      </c>
      <c r="D32" s="28" t="s">
        <v>79</v>
      </c>
      <c r="E32" s="28" t="s">
        <v>88</v>
      </c>
    </row>
    <row r="33" spans="2:4" ht="12.75">
      <c r="B33" s="32">
        <f>1*14</f>
        <v>14</v>
      </c>
      <c r="C33" s="32">
        <f>0.6*56</f>
        <v>33.6</v>
      </c>
      <c r="D33" s="28" t="s">
        <v>80</v>
      </c>
    </row>
    <row r="34" spans="2:3" ht="12.75">
      <c r="B34" s="29"/>
      <c r="C34" s="29"/>
    </row>
    <row r="35" ht="15">
      <c r="C35" s="33"/>
    </row>
  </sheetData>
  <mergeCells count="4">
    <mergeCell ref="A1:F1"/>
    <mergeCell ref="D21:E21"/>
    <mergeCell ref="C3:D3"/>
    <mergeCell ref="E3:F3"/>
  </mergeCells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H27"/>
  <sheetViews>
    <sheetView tabSelected="1" workbookViewId="0" topLeftCell="A1">
      <selection activeCell="B3" sqref="B3"/>
    </sheetView>
  </sheetViews>
  <sheetFormatPr defaultColWidth="9.140625" defaultRowHeight="12.75"/>
  <cols>
    <col min="1" max="1" width="9.421875" style="0" bestFit="1" customWidth="1"/>
    <col min="2" max="2" width="50.57421875" style="0" customWidth="1"/>
    <col min="3" max="3" width="12.7109375" style="0" customWidth="1"/>
  </cols>
  <sheetData>
    <row r="1" spans="1:5" ht="15.75">
      <c r="A1" s="48" t="s">
        <v>0</v>
      </c>
      <c r="B1" s="48"/>
      <c r="C1" s="48"/>
      <c r="D1" s="2"/>
      <c r="E1" s="2"/>
    </row>
    <row r="2" ht="15.75">
      <c r="B2" s="1"/>
    </row>
    <row r="3" spans="1:4" ht="16.5" thickBot="1">
      <c r="A3" s="4" t="s">
        <v>1</v>
      </c>
      <c r="B3" s="3">
        <f>LPAssessment!B3</f>
        <v>0</v>
      </c>
      <c r="C3" s="4" t="s">
        <v>2</v>
      </c>
      <c r="D3" s="5" t="s">
        <v>104</v>
      </c>
    </row>
    <row r="4" ht="16.5" thickBot="1">
      <c r="B4" s="6"/>
    </row>
    <row r="5" spans="1:5" ht="16.5" thickBot="1">
      <c r="A5" s="7"/>
      <c r="B5" s="8"/>
      <c r="C5" s="9" t="s">
        <v>3</v>
      </c>
      <c r="D5" s="10"/>
      <c r="E5" s="10"/>
    </row>
    <row r="6" spans="1:5" ht="16.5" thickBot="1">
      <c r="A6" s="11">
        <v>1</v>
      </c>
      <c r="B6" s="12" t="s">
        <v>4</v>
      </c>
      <c r="C6" s="13">
        <v>4</v>
      </c>
      <c r="D6" s="10"/>
      <c r="E6" s="10"/>
    </row>
    <row r="7" spans="1:5" ht="16.5" thickBot="1">
      <c r="A7" s="11">
        <v>2</v>
      </c>
      <c r="B7" s="12" t="s">
        <v>5</v>
      </c>
      <c r="C7" s="13">
        <v>4</v>
      </c>
      <c r="D7" s="10"/>
      <c r="E7" s="10"/>
    </row>
    <row r="8" spans="1:5" ht="16.5" thickBot="1">
      <c r="A8" s="11">
        <v>3</v>
      </c>
      <c r="B8" s="12" t="s">
        <v>6</v>
      </c>
      <c r="C8" s="13">
        <v>4</v>
      </c>
      <c r="D8" s="10"/>
      <c r="E8" s="10"/>
    </row>
    <row r="9" spans="1:5" ht="16.5" thickBot="1">
      <c r="A9" s="11">
        <v>4</v>
      </c>
      <c r="B9" s="12" t="s">
        <v>7</v>
      </c>
      <c r="C9" s="13">
        <v>4</v>
      </c>
      <c r="D9" s="10"/>
      <c r="E9" s="10"/>
    </row>
    <row r="10" spans="1:5" ht="16.5" thickBot="1">
      <c r="A10" s="11">
        <v>5</v>
      </c>
      <c r="B10" s="12" t="s">
        <v>8</v>
      </c>
      <c r="C10" s="13">
        <v>3</v>
      </c>
      <c r="D10" s="10"/>
      <c r="E10" s="10"/>
    </row>
    <row r="11" spans="1:5" ht="16.5" thickBot="1">
      <c r="A11" s="11">
        <v>6</v>
      </c>
      <c r="B11" s="12" t="s">
        <v>9</v>
      </c>
      <c r="C11" s="13">
        <v>4</v>
      </c>
      <c r="D11" s="10"/>
      <c r="E11" s="10"/>
    </row>
    <row r="12" spans="1:5" ht="16.5" thickBot="1">
      <c r="A12" s="11">
        <v>7</v>
      </c>
      <c r="B12" s="12" t="s">
        <v>10</v>
      </c>
      <c r="C12" s="13">
        <v>4</v>
      </c>
      <c r="D12" s="10"/>
      <c r="E12" s="10"/>
    </row>
    <row r="13" spans="1:5" ht="16.5" thickBot="1">
      <c r="A13" s="11">
        <v>8</v>
      </c>
      <c r="B13" s="12" t="s">
        <v>11</v>
      </c>
      <c r="C13" s="13">
        <v>4</v>
      </c>
      <c r="D13" s="10"/>
      <c r="E13" s="10"/>
    </row>
    <row r="14" spans="1:5" ht="16.5" thickBot="1">
      <c r="A14" s="11">
        <v>9</v>
      </c>
      <c r="B14" s="12" t="s">
        <v>12</v>
      </c>
      <c r="C14" s="13">
        <v>2</v>
      </c>
      <c r="D14" s="10"/>
      <c r="E14" s="10"/>
    </row>
    <row r="15" spans="1:5" ht="16.5" thickBot="1">
      <c r="A15" s="11">
        <v>10</v>
      </c>
      <c r="B15" s="12" t="s">
        <v>13</v>
      </c>
      <c r="C15" s="14">
        <v>4</v>
      </c>
      <c r="D15" s="10"/>
      <c r="E15" s="10"/>
    </row>
    <row r="16" spans="1:5" ht="16.5" thickBot="1">
      <c r="A16" s="11">
        <v>11</v>
      </c>
      <c r="B16" s="12" t="s">
        <v>14</v>
      </c>
      <c r="C16" s="14">
        <v>4</v>
      </c>
      <c r="D16" s="10" t="s">
        <v>74</v>
      </c>
      <c r="E16" s="10"/>
    </row>
    <row r="17" spans="1:5" ht="16.5" thickBot="1">
      <c r="A17" s="11">
        <v>12</v>
      </c>
      <c r="B17" s="12" t="s">
        <v>15</v>
      </c>
      <c r="C17" s="13">
        <v>3</v>
      </c>
      <c r="D17" s="10"/>
      <c r="E17" s="10"/>
    </row>
    <row r="18" spans="1:5" ht="16.5" thickBot="1">
      <c r="A18" s="11">
        <v>13</v>
      </c>
      <c r="B18" s="12" t="s">
        <v>16</v>
      </c>
      <c r="C18" s="14">
        <v>0</v>
      </c>
      <c r="D18" s="10" t="s">
        <v>20</v>
      </c>
      <c r="E18" s="10"/>
    </row>
    <row r="19" spans="1:5" ht="16.5" thickBot="1">
      <c r="A19" s="39"/>
      <c r="B19" s="12"/>
      <c r="C19" s="14">
        <f>SUM(C6:C18)</f>
        <v>44</v>
      </c>
      <c r="D19" s="10"/>
      <c r="E19" s="10"/>
    </row>
    <row r="20" spans="2:5" ht="16.5" thickBot="1">
      <c r="B20" s="12" t="s">
        <v>17</v>
      </c>
      <c r="C20" s="15">
        <f>SUM(C6:C18)/52</f>
        <v>0.8461538461538461</v>
      </c>
      <c r="D20" s="43" t="str">
        <f>IF(C20&gt;=0.869,"TARGET",IF(C20&gt;=0.769,"ACCEPTABLE",IF(C20&gt;=0.768,"UNACCEPTABLE",IF(C20&gt;=0.767,"UNACCEPTABLE",IF(C20&lt;=0.751,"UNACCEPTABLE"," ")))))</f>
        <v>ACCEPTABLE</v>
      </c>
      <c r="E20" s="44"/>
    </row>
    <row r="21" spans="2:5" ht="16.5" thickBot="1">
      <c r="B21" s="16"/>
      <c r="C21" s="17"/>
      <c r="D21" s="30" t="s">
        <v>76</v>
      </c>
      <c r="E21" s="30" t="s">
        <v>75</v>
      </c>
    </row>
    <row r="22" spans="2:8" ht="16.5" thickBot="1">
      <c r="B22" s="18" t="s">
        <v>81</v>
      </c>
      <c r="C22" s="19">
        <v>4</v>
      </c>
      <c r="D22" s="29">
        <f>13*4</f>
        <v>52</v>
      </c>
      <c r="E22" s="32">
        <f>0.9*52</f>
        <v>46.800000000000004</v>
      </c>
      <c r="F22" s="28" t="s">
        <v>77</v>
      </c>
      <c r="H22" s="28" t="s">
        <v>86</v>
      </c>
    </row>
    <row r="23" spans="2:8" ht="16.5" thickBot="1">
      <c r="B23" s="18" t="s">
        <v>82</v>
      </c>
      <c r="C23" s="19">
        <v>3</v>
      </c>
      <c r="D23" s="29">
        <f>13*3</f>
        <v>39</v>
      </c>
      <c r="E23" s="32">
        <f>0.8*52</f>
        <v>41.6</v>
      </c>
      <c r="F23" s="28" t="s">
        <v>78</v>
      </c>
      <c r="G23" s="28" t="s">
        <v>85</v>
      </c>
      <c r="H23" s="28" t="s">
        <v>87</v>
      </c>
    </row>
    <row r="24" spans="2:8" ht="16.5" thickBot="1">
      <c r="B24" s="18" t="s">
        <v>83</v>
      </c>
      <c r="C24" s="19">
        <v>2</v>
      </c>
      <c r="D24" s="29">
        <f>13*2</f>
        <v>26</v>
      </c>
      <c r="E24" s="32">
        <f>0.7*52</f>
        <v>36.4</v>
      </c>
      <c r="F24" s="28" t="s">
        <v>79</v>
      </c>
      <c r="H24" s="28" t="s">
        <v>88</v>
      </c>
    </row>
    <row r="25" spans="2:6" ht="16.5" thickBot="1">
      <c r="B25" s="18" t="s">
        <v>18</v>
      </c>
      <c r="C25" s="19">
        <v>1</v>
      </c>
      <c r="D25" s="29">
        <f>13*1</f>
        <v>13</v>
      </c>
      <c r="E25" s="32">
        <f>0.6*52</f>
        <v>31.2</v>
      </c>
      <c r="F25" s="28" t="s">
        <v>80</v>
      </c>
    </row>
    <row r="26" spans="2:5" ht="16.5" thickBot="1">
      <c r="B26" s="18" t="s">
        <v>19</v>
      </c>
      <c r="C26" s="19">
        <v>0</v>
      </c>
      <c r="D26" s="29"/>
      <c r="E26" s="29"/>
    </row>
    <row r="27" ht="15.75">
      <c r="B27" s="3"/>
    </row>
  </sheetData>
  <mergeCells count="2">
    <mergeCell ref="A1:C1"/>
    <mergeCell ref="D20:E20"/>
  </mergeCells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tdonovan</dc:creator>
  <cp:keywords/>
  <dc:description/>
  <cp:lastModifiedBy>Tom Donovan</cp:lastModifiedBy>
  <cp:lastPrinted>2006-05-04T15:53:58Z</cp:lastPrinted>
  <dcterms:created xsi:type="dcterms:W3CDTF">2005-05-08T16:20:26Z</dcterms:created>
  <dcterms:modified xsi:type="dcterms:W3CDTF">2007-12-12T16:59:38Z</dcterms:modified>
  <cp:category/>
  <cp:version/>
  <cp:contentType/>
  <cp:contentStatus/>
</cp:coreProperties>
</file>